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86152C76-BDC8-4CE2-95D6-82208EE77BC5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Modif 12.04.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kpeBI4rOPtaYu1Ha9a80b7ZGqtA=="/>
    </ext>
  </extLst>
</workbook>
</file>

<file path=xl/calcChain.xml><?xml version="1.0" encoding="utf-8"?>
<calcChain xmlns="http://schemas.openxmlformats.org/spreadsheetml/2006/main">
  <c r="O17" i="2" l="1"/>
  <c r="O18" i="2" s="1"/>
  <c r="O19" i="2" s="1"/>
  <c r="O20" i="2" s="1"/>
  <c r="O21" i="2" s="1"/>
  <c r="O22" i="2" s="1"/>
  <c r="O23" i="2" s="1"/>
  <c r="O24" i="2" s="1"/>
  <c r="E17" i="2" l="1"/>
  <c r="E18" i="2" s="1"/>
  <c r="E19" i="2" s="1"/>
  <c r="E20" i="2" s="1"/>
  <c r="E21" i="2" s="1"/>
  <c r="R19" i="2"/>
  <c r="S18" i="2"/>
  <c r="D17" i="2"/>
  <c r="D18" i="2" s="1"/>
  <c r="D19" i="2" s="1"/>
  <c r="D20" i="2" s="1"/>
  <c r="D21" i="2" s="1"/>
  <c r="R18" i="2"/>
  <c r="C17" i="2"/>
  <c r="C18" i="2" s="1"/>
  <c r="C19" i="2" s="1"/>
  <c r="C20" i="2" s="1"/>
  <c r="C21" i="2" s="1"/>
  <c r="S17" i="2"/>
  <c r="B17" i="2"/>
  <c r="B18" i="2" s="1"/>
  <c r="B19" i="2" s="1"/>
  <c r="B20" i="2" s="1"/>
  <c r="B21" i="2" s="1"/>
  <c r="B22" i="2" s="1"/>
  <c r="B23" i="2" s="1"/>
  <c r="B24" i="2" s="1"/>
  <c r="S19" i="2"/>
  <c r="R17" i="2"/>
  <c r="A17" i="2"/>
  <c r="A18" i="2" s="1"/>
  <c r="A19" i="2" s="1"/>
  <c r="A20" i="2" s="1"/>
  <c r="A21" i="2" s="1"/>
  <c r="S20" i="2"/>
  <c r="R20" i="2"/>
  <c r="R21" i="2" l="1"/>
  <c r="S21" i="2"/>
  <c r="E22" i="2"/>
  <c r="S22" i="2" l="1"/>
  <c r="K21" i="2"/>
  <c r="K20" i="2" s="1"/>
  <c r="K19" i="2" s="1"/>
  <c r="K18" i="2" s="1"/>
  <c r="K17" i="2" s="1"/>
  <c r="K16" i="2" s="1"/>
  <c r="I21" i="2"/>
  <c r="I20" i="2" s="1"/>
  <c r="I19" i="2" s="1"/>
  <c r="I18" i="2" s="1"/>
  <c r="I17" i="2" s="1"/>
  <c r="I16" i="2" s="1"/>
  <c r="R22" i="2"/>
  <c r="D22" i="2"/>
  <c r="D23" i="2" s="1"/>
  <c r="C22" i="2"/>
  <c r="A22" i="2"/>
  <c r="S23" i="2" l="1"/>
  <c r="R23" i="2"/>
  <c r="D24" i="2"/>
  <c r="S24" i="2" l="1"/>
  <c r="O25" i="2"/>
  <c r="R24" i="2"/>
  <c r="B25" i="2" l="1"/>
  <c r="R25" i="2"/>
  <c r="L24" i="2"/>
  <c r="L23" i="2" s="1"/>
  <c r="L22" i="2" s="1"/>
  <c r="L21" i="2" s="1"/>
  <c r="L20" i="2" s="1"/>
  <c r="L19" i="2" s="1"/>
  <c r="L18" i="2" s="1"/>
  <c r="L17" i="2" s="1"/>
  <c r="L16" i="2" s="1"/>
  <c r="J24" i="2"/>
  <c r="J23" i="2" s="1"/>
  <c r="J22" i="2" s="1"/>
  <c r="J21" i="2" s="1"/>
  <c r="J20" i="2" s="1"/>
  <c r="J19" i="2" s="1"/>
  <c r="J18" i="2" s="1"/>
  <c r="J17" i="2" s="1"/>
  <c r="J16" i="2" s="1"/>
  <c r="S25" i="2"/>
  <c r="M24" i="2"/>
  <c r="M23" i="2" s="1"/>
  <c r="M22" i="2" s="1"/>
  <c r="M21" i="2" s="1"/>
  <c r="M20" i="2" s="1"/>
  <c r="M19" i="2" s="1"/>
  <c r="M18" i="2" s="1"/>
  <c r="M17" i="2" s="1"/>
  <c r="M16" i="2" s="1"/>
  <c r="D25" i="2"/>
</calcChain>
</file>

<file path=xl/sharedStrings.xml><?xml version="1.0" encoding="utf-8"?>
<sst xmlns="http://schemas.openxmlformats.org/spreadsheetml/2006/main" count="105" uniqueCount="62">
  <si>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</si>
  <si>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</si>
  <si>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</si>
  <si>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</si>
  <si>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</si>
  <si>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</si>
  <si>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</si>
  <si>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</si>
  <si>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</si>
  <si>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</si>
  <si>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</si>
  <si>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</si>
  <si>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</si>
  <si>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</si>
  <si>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</si>
  <si>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</si>
  <si>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</si>
  <si>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</si>
  <si>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</si>
  <si>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</si>
  <si>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</si>
  <si>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</si>
  <si>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</si>
  <si>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</si>
  <si>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</si>
  <si>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</si>
  <si>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</si>
  <si>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Mavrodolu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</si>
  <si>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</si>
  <si>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</si>
  <si>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</si>
  <si>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</si>
  <si>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</si>
  <si>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</si>
  <si>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</si>
  <si>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</si>
  <si>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</si>
  <si>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</si>
  <si>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</si>
  <si>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</si>
  <si>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</si>
  <si>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</si>
  <si>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</si>
  <si>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</si>
  <si>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</si>
  <si>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</si>
  <si>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</si>
  <si>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S</t>
  </si>
  <si>
    <t>Ratesti1</t>
  </si>
  <si>
    <t>Ratesti2</t>
  </si>
  <si>
    <t>Tigveni Primarie</t>
  </si>
  <si>
    <t>Patuleni</t>
  </si>
  <si>
    <t>Ciupa-Manciulescu</t>
  </si>
  <si>
    <t>Nejlovelu</t>
  </si>
  <si>
    <t>Mavrodolu</t>
  </si>
  <si>
    <t>1=6</t>
  </si>
  <si>
    <t>1=5</t>
  </si>
  <si>
    <t>1=7</t>
  </si>
  <si>
    <t>EMITENT,</t>
  </si>
  <si>
    <t>Catanele - Ramificatie Oarja</t>
  </si>
  <si>
    <t>Coseri - Ramificatie Ciresu</t>
  </si>
  <si>
    <t>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</si>
</sst>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7" xfId="0" applyFont="1" applyBorder="1"/>
    <xf numFmtId="20" fontId="3" fillId="0" borderId="0" xfId="0" applyNumberFormat="1" applyFont="1"/>
    <xf numFmtId="0" fontId="9" fillId="0" borderId="0" xfId="0" applyFont="1"/>
    <xf numFmtId="20" fontId="2" fillId="0" borderId="17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7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32" width="8.6640625" customWidth="1"/>
  </cols>
  <sheetData>
    <row r="1" spans="1:32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32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  <c r="AC2" s="4"/>
      <c r="AD2" s="4"/>
      <c r="AE2" s="4"/>
      <c r="AF2" s="4"/>
    </row>
    <row r="3" spans="1:32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  <c r="AC3" s="4"/>
      <c r="AD3" s="4"/>
      <c r="AE3" s="4"/>
      <c r="AF3" s="4"/>
    </row>
    <row r="4" spans="1:32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  <c r="AC4" s="6"/>
      <c r="AD4" s="6"/>
      <c r="AE4" s="6"/>
      <c r="AF4" s="6"/>
    </row>
    <row r="5" spans="1:32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  <c r="AC5" s="8"/>
      <c r="AD5" s="8"/>
      <c r="AE5" s="8"/>
      <c r="AF5" s="8"/>
    </row>
    <row r="6" spans="1:32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  <c r="AC6" s="8"/>
      <c r="AD6" s="8"/>
      <c r="AE6" s="8"/>
      <c r="AF6" s="8"/>
    </row>
    <row r="7" spans="1:32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32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44"/>
      <c r="J8" s="44"/>
      <c r="K8" s="44"/>
      <c r="L8" s="44"/>
      <c r="M8" s="44"/>
      <c r="R8" s="2" t="s">
        <v>26</v>
      </c>
      <c r="T8" s="10">
        <v>50</v>
      </c>
    </row>
    <row r="9" spans="1:32" ht="15.75" customHeight="1" x14ac:dyDescent="0.3">
      <c r="A9" s="66"/>
      <c r="B9" s="64"/>
      <c r="C9" s="64"/>
      <c r="D9" s="64"/>
      <c r="E9" s="64"/>
      <c r="F9" s="64"/>
      <c r="G9" s="64"/>
      <c r="H9" s="64"/>
      <c r="I9" s="45"/>
      <c r="J9" s="45"/>
      <c r="K9" s="11"/>
      <c r="L9" s="11"/>
      <c r="M9" s="11"/>
    </row>
    <row r="10" spans="1:32" ht="17.2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32" ht="20.25" customHeight="1" thickBot="1" x14ac:dyDescent="0.35">
      <c r="A11" s="45" t="s">
        <v>28</v>
      </c>
      <c r="B11" s="45"/>
      <c r="C11" s="45"/>
      <c r="D11" s="45"/>
      <c r="E11" s="12" t="s">
        <v>61</v>
      </c>
      <c r="F11" s="45"/>
      <c r="G11" s="45"/>
      <c r="H11" s="45"/>
      <c r="I11" s="45"/>
      <c r="J11" s="45"/>
      <c r="K11" s="45"/>
      <c r="L11" s="45"/>
      <c r="M11" s="45"/>
    </row>
    <row r="12" spans="1:32" ht="12.75" customHeight="1" thickBot="1" x14ac:dyDescent="0.3">
      <c r="A12" s="67" t="s">
        <v>29</v>
      </c>
      <c r="B12" s="68"/>
      <c r="C12" s="68"/>
      <c r="D12" s="68"/>
      <c r="E12" s="68"/>
      <c r="F12" s="13" t="s">
        <v>30</v>
      </c>
      <c r="G12" s="14" t="s">
        <v>31</v>
      </c>
      <c r="H12" s="14" t="s">
        <v>32</v>
      </c>
      <c r="I12" s="60" t="s">
        <v>33</v>
      </c>
      <c r="J12" s="61"/>
      <c r="K12" s="61"/>
      <c r="L12" s="61"/>
      <c r="M12" s="6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32" ht="12.75" customHeight="1" thickBot="1" x14ac:dyDescent="0.3">
      <c r="A13" s="60" t="s">
        <v>34</v>
      </c>
      <c r="B13" s="61"/>
      <c r="C13" s="61"/>
      <c r="D13" s="61"/>
      <c r="E13" s="62"/>
      <c r="F13" s="16"/>
      <c r="G13" s="17" t="s">
        <v>35</v>
      </c>
      <c r="H13" s="18" t="s">
        <v>36</v>
      </c>
      <c r="I13" s="60" t="s">
        <v>34</v>
      </c>
      <c r="J13" s="61"/>
      <c r="K13" s="61"/>
      <c r="L13" s="61"/>
      <c r="M13" s="62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</row>
    <row r="14" spans="1:32" ht="12.75" customHeight="1" x14ac:dyDescent="0.25">
      <c r="A14" s="19" t="s">
        <v>38</v>
      </c>
      <c r="B14" s="20" t="s">
        <v>39</v>
      </c>
      <c r="C14" s="20" t="s">
        <v>40</v>
      </c>
      <c r="D14" s="20" t="s">
        <v>41</v>
      </c>
      <c r="E14" s="20" t="s">
        <v>42</v>
      </c>
      <c r="F14" s="21"/>
      <c r="G14" s="21"/>
      <c r="H14" s="20"/>
      <c r="I14" s="20" t="s">
        <v>38</v>
      </c>
      <c r="J14" s="20" t="s">
        <v>39</v>
      </c>
      <c r="K14" s="20" t="s">
        <v>40</v>
      </c>
      <c r="L14" s="20" t="s">
        <v>41</v>
      </c>
      <c r="M14" s="22" t="s">
        <v>42</v>
      </c>
      <c r="N14" s="15"/>
      <c r="O14" s="15" t="s">
        <v>43</v>
      </c>
      <c r="P14" s="15" t="s">
        <v>6</v>
      </c>
      <c r="Q14" s="15" t="s">
        <v>2</v>
      </c>
      <c r="R14" s="23" t="s">
        <v>44</v>
      </c>
      <c r="S14" s="23" t="s">
        <v>45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</row>
    <row r="15" spans="1:32" ht="12.75" customHeight="1" thickBot="1" x14ac:dyDescent="0.3">
      <c r="A15" s="24" t="s">
        <v>20</v>
      </c>
      <c r="B15" s="25" t="s">
        <v>20</v>
      </c>
      <c r="C15" s="25" t="s">
        <v>20</v>
      </c>
      <c r="D15" s="25" t="s">
        <v>20</v>
      </c>
      <c r="E15" s="25" t="s">
        <v>20</v>
      </c>
      <c r="F15" s="26"/>
      <c r="G15" s="26"/>
      <c r="H15" s="27"/>
      <c r="I15" s="25" t="s">
        <v>20</v>
      </c>
      <c r="J15" s="25" t="s">
        <v>20</v>
      </c>
      <c r="K15" s="25" t="s">
        <v>20</v>
      </c>
      <c r="L15" s="25" t="s">
        <v>20</v>
      </c>
      <c r="M15" s="28" t="s">
        <v>20</v>
      </c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</row>
    <row r="16" spans="1:32" ht="13.5" customHeight="1" x14ac:dyDescent="0.3">
      <c r="A16" s="46">
        <v>0.79166666666666663</v>
      </c>
      <c r="B16" s="47">
        <v>0.24305555555555555</v>
      </c>
      <c r="C16" s="47">
        <v>0.34375</v>
      </c>
      <c r="D16" s="47">
        <v>0.60416666666666663</v>
      </c>
      <c r="E16" s="47">
        <v>0.70486111111111116</v>
      </c>
      <c r="F16" s="48">
        <v>0</v>
      </c>
      <c r="G16" s="48">
        <v>0</v>
      </c>
      <c r="H16" s="49" t="s">
        <v>46</v>
      </c>
      <c r="I16" s="50">
        <f t="shared" ref="I16:M24" si="0">I17+TIME(0,0,(3600*($O17-$O16)/(INDEX($T$5:$AB$6,MATCH(I$15,$S$5:$S$6,0),MATCH(CONCATENATE($P17,$Q17),$T$4:$AB$4,0)))+$T$8))</f>
        <v>0.24045138888888884</v>
      </c>
      <c r="J16" s="50">
        <f t="shared" si="0"/>
        <v>0.33770833333333339</v>
      </c>
      <c r="K16" s="50">
        <f t="shared" si="0"/>
        <v>0.55989583333333326</v>
      </c>
      <c r="L16" s="50">
        <f t="shared" si="0"/>
        <v>0.69881944444444433</v>
      </c>
      <c r="M16" s="51">
        <f t="shared" si="0"/>
        <v>0.78562499999999991</v>
      </c>
      <c r="O16" s="5">
        <v>0</v>
      </c>
      <c r="P16" s="29"/>
      <c r="Q16" s="29"/>
      <c r="R16" s="30"/>
      <c r="X16" s="31"/>
      <c r="Y16" s="31"/>
      <c r="Z16" s="31"/>
      <c r="AA16" s="31"/>
      <c r="AD16" s="5">
        <v>0</v>
      </c>
    </row>
    <row r="17" spans="1:32" ht="13.5" customHeight="1" x14ac:dyDescent="0.3">
      <c r="A17" s="52">
        <f t="shared" ref="A17:E21" si="1">A16+TIME(0,0,(3600*($O17-$O16)/(INDEX($T$5:$AB$6,MATCH(A$15,$S$5:$S$6,0),MATCH(CONCATENATE($P17,$Q17),$T$4:$AB$4,0)))+$T$8))</f>
        <v>0.80557870370370366</v>
      </c>
      <c r="B17" s="32">
        <f t="shared" si="1"/>
        <v>0.25696759259259261</v>
      </c>
      <c r="C17" s="32">
        <f t="shared" si="1"/>
        <v>0.35766203703703703</v>
      </c>
      <c r="D17" s="32">
        <f t="shared" si="1"/>
        <v>0.61807870370370366</v>
      </c>
      <c r="E17" s="32">
        <f t="shared" si="1"/>
        <v>0.71877314814814819</v>
      </c>
      <c r="F17" s="33">
        <v>12.8</v>
      </c>
      <c r="G17" s="33">
        <v>1</v>
      </c>
      <c r="H17" s="34" t="s">
        <v>59</v>
      </c>
      <c r="I17" s="32">
        <f t="shared" si="0"/>
        <v>0.22653935185185181</v>
      </c>
      <c r="J17" s="32">
        <f t="shared" si="0"/>
        <v>0.32379629629629636</v>
      </c>
      <c r="K17" s="32">
        <f t="shared" si="0"/>
        <v>0.54598379629629623</v>
      </c>
      <c r="L17" s="32">
        <f t="shared" si="0"/>
        <v>0.6849074074074073</v>
      </c>
      <c r="M17" s="53">
        <f t="shared" si="0"/>
        <v>0.77171296296296288</v>
      </c>
      <c r="O17" s="5">
        <f t="shared" ref="O17:O25" si="2">O16+F17</f>
        <v>12.8</v>
      </c>
      <c r="P17" s="8">
        <v>1</v>
      </c>
      <c r="Q17" s="35" t="s">
        <v>47</v>
      </c>
      <c r="R17" s="36">
        <f t="shared" ref="R17:S17" si="3">TIME(0,0,(3600*($O17-$O16)/(INDEX($T$5:$AB$6,MATCH(R$15,$S$5:$S$6,0),MATCH((CONCATENATE($P17,$Q17)),$T$4:$AB$4,0)))))</f>
        <v>1.0659722222222221E-2</v>
      </c>
      <c r="S17" s="36">
        <f t="shared" si="3"/>
        <v>1.3333333333333334E-2</v>
      </c>
      <c r="T17" s="1"/>
      <c r="U17" s="37"/>
      <c r="V17" s="1"/>
      <c r="W17" s="1"/>
      <c r="X17" s="31"/>
      <c r="Y17" s="31"/>
      <c r="Z17" s="31"/>
      <c r="AA17" s="31"/>
      <c r="AD17" s="5">
        <v>12.8</v>
      </c>
      <c r="AE17" s="5">
        <v>1</v>
      </c>
      <c r="AF17" s="5" t="s">
        <v>47</v>
      </c>
    </row>
    <row r="18" spans="1:32" ht="13.5" customHeight="1" x14ac:dyDescent="0.3">
      <c r="A18" s="52">
        <f t="shared" ref="A18" si="4">A17+TIME(0,0,(3600*($O18-$O17)/(INDEX($T$5:$AB$6,MATCH(A$15,$S$5:$S$6,0),MATCH(CONCATENATE($P18,$Q18),$T$4:$AB$4,0)))+$T$8))</f>
        <v>0.81146990740740732</v>
      </c>
      <c r="B18" s="32">
        <f t="shared" si="1"/>
        <v>0.26285879629629633</v>
      </c>
      <c r="C18" s="32">
        <f t="shared" si="1"/>
        <v>0.36355324074074075</v>
      </c>
      <c r="D18" s="32">
        <f t="shared" si="1"/>
        <v>0.62396990740740732</v>
      </c>
      <c r="E18" s="32">
        <f t="shared" si="1"/>
        <v>0.72466435185185185</v>
      </c>
      <c r="F18" s="33">
        <v>5.0999999999999996</v>
      </c>
      <c r="G18" s="33">
        <v>2</v>
      </c>
      <c r="H18" s="34" t="s">
        <v>60</v>
      </c>
      <c r="I18" s="32">
        <f t="shared" si="0"/>
        <v>0.22064814814814812</v>
      </c>
      <c r="J18" s="32">
        <f t="shared" si="0"/>
        <v>0.31790509259259264</v>
      </c>
      <c r="K18" s="32">
        <f t="shared" si="0"/>
        <v>0.54009259259259257</v>
      </c>
      <c r="L18" s="32">
        <f t="shared" si="0"/>
        <v>0.67901620370370364</v>
      </c>
      <c r="M18" s="53">
        <f t="shared" si="0"/>
        <v>0.76582175925925922</v>
      </c>
      <c r="O18" s="5">
        <f t="shared" si="2"/>
        <v>17.899999999999999</v>
      </c>
      <c r="P18" s="8">
        <v>1</v>
      </c>
      <c r="Q18" s="35" t="s">
        <v>47</v>
      </c>
      <c r="R18" s="36">
        <f t="shared" ref="R18:S18" si="5">TIME(0,0,(3600*($O18-$O17)/(INDEX($T$5:$AB$6,MATCH(R$15,$S$5:$S$6,0),MATCH((CONCATENATE($P18,$Q18)),$T$4:$AB$4,0)))))</f>
        <v>4.2476851851851851E-3</v>
      </c>
      <c r="S18" s="36">
        <f t="shared" si="5"/>
        <v>5.3125000000000004E-3</v>
      </c>
      <c r="T18" s="1"/>
      <c r="U18" s="37"/>
      <c r="V18" s="1"/>
      <c r="W18" s="1"/>
      <c r="X18" s="31"/>
      <c r="Y18" s="31"/>
      <c r="Z18" s="31"/>
      <c r="AA18" s="31"/>
      <c r="AD18" s="5">
        <v>17.899999999999999</v>
      </c>
      <c r="AE18" s="5">
        <v>1</v>
      </c>
      <c r="AF18" s="5" t="s">
        <v>47</v>
      </c>
    </row>
    <row r="19" spans="1:32" ht="13.5" customHeight="1" x14ac:dyDescent="0.3">
      <c r="A19" s="52">
        <f t="shared" ref="A19" si="6">A18+TIME(0,0,(3600*($O19-$O18)/(INDEX($T$5:$AB$6,MATCH(A$15,$S$5:$S$6,0),MATCH(CONCATENATE($P19,$Q19),$T$4:$AB$4,0)))+$T$8))</f>
        <v>0.81881944444444432</v>
      </c>
      <c r="B19" s="32">
        <f t="shared" si="1"/>
        <v>0.27020833333333338</v>
      </c>
      <c r="C19" s="32">
        <f t="shared" si="1"/>
        <v>0.3709027777777778</v>
      </c>
      <c r="D19" s="32">
        <f t="shared" si="1"/>
        <v>0.63131944444444432</v>
      </c>
      <c r="E19" s="32">
        <f t="shared" si="1"/>
        <v>0.73201388888888885</v>
      </c>
      <c r="F19" s="33">
        <v>6.5</v>
      </c>
      <c r="G19" s="33">
        <v>3</v>
      </c>
      <c r="H19" s="38" t="s">
        <v>48</v>
      </c>
      <c r="I19" s="32">
        <f t="shared" si="0"/>
        <v>0.21329861111111109</v>
      </c>
      <c r="J19" s="32">
        <f t="shared" si="0"/>
        <v>0.31055555555555558</v>
      </c>
      <c r="K19" s="32">
        <f t="shared" si="0"/>
        <v>0.53274305555555557</v>
      </c>
      <c r="L19" s="32">
        <f t="shared" si="0"/>
        <v>0.67166666666666663</v>
      </c>
      <c r="M19" s="53">
        <f t="shared" si="0"/>
        <v>0.75847222222222221</v>
      </c>
      <c r="O19" s="5">
        <f t="shared" si="2"/>
        <v>24.4</v>
      </c>
      <c r="P19" s="8">
        <v>1</v>
      </c>
      <c r="Q19" s="35" t="s">
        <v>47</v>
      </c>
      <c r="R19" s="36">
        <f t="shared" ref="R19:S19" si="7">TIME(0,0,(3600*($O19-$O18)/(INDEX($T$5:$AB$6,MATCH(R$15,$S$5:$S$6,0),MATCH((CONCATENATE($P19,$Q19)),$T$4:$AB$4,0)))))</f>
        <v>5.4166666666666669E-3</v>
      </c>
      <c r="S19" s="36">
        <f t="shared" si="7"/>
        <v>6.7708333333333336E-3</v>
      </c>
      <c r="T19" s="1"/>
      <c r="U19" s="37"/>
      <c r="V19" s="1"/>
      <c r="W19" s="1"/>
      <c r="X19" s="39"/>
    </row>
    <row r="20" spans="1:32" ht="13.5" customHeight="1" x14ac:dyDescent="0.3">
      <c r="A20" s="52">
        <f t="shared" ref="A20" si="8">A19+TIME(0,0,(3600*($O20-$O19)/(INDEX($T$5:$AB$6,MATCH(A$15,$S$5:$S$6,0),MATCH(CONCATENATE($P20,$Q20),$T$4:$AB$4,0)))+$T$8))</f>
        <v>0.82064814814814802</v>
      </c>
      <c r="B20" s="32">
        <f t="shared" si="1"/>
        <v>0.27203703703703708</v>
      </c>
      <c r="C20" s="32">
        <f t="shared" si="1"/>
        <v>0.3727314814814815</v>
      </c>
      <c r="D20" s="32">
        <f t="shared" si="1"/>
        <v>0.63314814814814802</v>
      </c>
      <c r="E20" s="32">
        <f t="shared" si="1"/>
        <v>0.73384259259259255</v>
      </c>
      <c r="F20" s="33">
        <v>1.2</v>
      </c>
      <c r="G20" s="33">
        <v>4</v>
      </c>
      <c r="H20" s="38" t="s">
        <v>49</v>
      </c>
      <c r="I20" s="32">
        <f t="shared" si="0"/>
        <v>0.2114699074074074</v>
      </c>
      <c r="J20" s="32">
        <f t="shared" si="0"/>
        <v>0.30872685185185189</v>
      </c>
      <c r="K20" s="32">
        <f t="shared" si="0"/>
        <v>0.53091435185185187</v>
      </c>
      <c r="L20" s="32">
        <f t="shared" si="0"/>
        <v>0.66983796296296294</v>
      </c>
      <c r="M20" s="53">
        <f t="shared" si="0"/>
        <v>0.75664351851851852</v>
      </c>
      <c r="O20" s="5">
        <f t="shared" si="2"/>
        <v>25.599999999999998</v>
      </c>
      <c r="P20" s="8">
        <v>1</v>
      </c>
      <c r="Q20" s="35" t="s">
        <v>47</v>
      </c>
      <c r="R20" s="36">
        <f t="shared" ref="R20:S25" si="9">TIME(0,0,(3600*($O20-$O19)/(INDEX($T$5:$AB$6,MATCH(R$15,$S$5:$S$6,0),MATCH((CONCATENATE($P20,$Q20)),$T$4:$AB$4,0)))))</f>
        <v>9.9537037037037042E-4</v>
      </c>
      <c r="S20" s="36">
        <f t="shared" si="9"/>
        <v>1.25E-3</v>
      </c>
      <c r="T20" s="1"/>
      <c r="U20" s="37"/>
      <c r="V20" s="1"/>
      <c r="W20" s="1"/>
      <c r="X20" s="39"/>
    </row>
    <row r="21" spans="1:32" ht="13.5" customHeight="1" x14ac:dyDescent="0.3">
      <c r="A21" s="52">
        <f t="shared" ref="A21" si="10">A20+TIME(0,0,(3600*($O21-$O20)/(INDEX($T$5:$AB$6,MATCH(A$15,$S$5:$S$6,0),MATCH(CONCATENATE($P21,$Q21),$T$4:$AB$4,0)))+$T$8))</f>
        <v>0.82195601851851841</v>
      </c>
      <c r="B21" s="32">
        <f t="shared" si="1"/>
        <v>0.27334490740740747</v>
      </c>
      <c r="C21" s="32">
        <f t="shared" si="1"/>
        <v>0.37403935185185189</v>
      </c>
      <c r="D21" s="32">
        <f t="shared" si="1"/>
        <v>0.63445601851851841</v>
      </c>
      <c r="E21" s="32">
        <f t="shared" si="1"/>
        <v>0.73515046296296294</v>
      </c>
      <c r="F21" s="33">
        <v>0.7</v>
      </c>
      <c r="G21" s="33">
        <v>5</v>
      </c>
      <c r="H21" s="38" t="s">
        <v>50</v>
      </c>
      <c r="I21" s="32">
        <f t="shared" si="0"/>
        <v>0.21016203703703704</v>
      </c>
      <c r="J21" s="32">
        <f t="shared" si="0"/>
        <v>0.3074189814814815</v>
      </c>
      <c r="K21" s="32">
        <f t="shared" si="0"/>
        <v>0.52960648148148148</v>
      </c>
      <c r="L21" s="32">
        <f t="shared" si="0"/>
        <v>0.66853009259259255</v>
      </c>
      <c r="M21" s="53">
        <f t="shared" si="0"/>
        <v>0.75533564814814813</v>
      </c>
      <c r="O21" s="5">
        <f t="shared" si="2"/>
        <v>26.299999999999997</v>
      </c>
      <c r="P21" s="8">
        <v>1</v>
      </c>
      <c r="Q21" s="35" t="s">
        <v>47</v>
      </c>
      <c r="R21" s="36">
        <f t="shared" si="9"/>
        <v>5.7870370370370378E-4</v>
      </c>
      <c r="S21" s="36">
        <f t="shared" si="9"/>
        <v>7.291666666666667E-4</v>
      </c>
      <c r="T21" s="1"/>
      <c r="U21" s="40"/>
      <c r="V21" s="1"/>
      <c r="W21" s="1"/>
    </row>
    <row r="22" spans="1:32" ht="13.5" customHeight="1" x14ac:dyDescent="0.3">
      <c r="A22" s="52">
        <f t="shared" ref="A22:E25" si="11">A21+TIME(0,0,(3600*($O22-$O21)/(INDEX($T$5:$AB$6,MATCH(A$15,$S$5:$S$6,0),MATCH(CONCATENATE($P22,$Q22),$T$4:$AB$4,0)))+$T$8))</f>
        <v>0.8237847222222221</v>
      </c>
      <c r="B22" s="32">
        <f t="shared" ref="B22" si="12">B21+TIME(0,0,(3600*($O22-$O21)/(INDEX($T$5:$AB$6,MATCH(B$15,$S$5:$S$6,0),MATCH(CONCATENATE($P22,$Q22),$T$4:$AB$4,0)))+$T$8))</f>
        <v>0.27517361111111116</v>
      </c>
      <c r="C22" s="32">
        <f t="shared" si="11"/>
        <v>0.37586805555555558</v>
      </c>
      <c r="D22" s="32">
        <f t="shared" si="11"/>
        <v>0.6362847222222221</v>
      </c>
      <c r="E22" s="32">
        <f t="shared" si="11"/>
        <v>0.73697916666666663</v>
      </c>
      <c r="F22" s="33">
        <v>1.2</v>
      </c>
      <c r="G22" s="33">
        <v>6</v>
      </c>
      <c r="H22" s="38" t="s">
        <v>51</v>
      </c>
      <c r="I22" s="41">
        <v>0.20833333333333334</v>
      </c>
      <c r="J22" s="32">
        <f t="shared" si="0"/>
        <v>0.30559027777777781</v>
      </c>
      <c r="K22" s="41">
        <v>0.52777777777777779</v>
      </c>
      <c r="L22" s="32">
        <f t="shared" si="0"/>
        <v>0.66670138888888886</v>
      </c>
      <c r="M22" s="53">
        <f t="shared" si="0"/>
        <v>0.75350694444444444</v>
      </c>
      <c r="O22" s="5">
        <f t="shared" si="2"/>
        <v>27.499999999999996</v>
      </c>
      <c r="P22" s="8">
        <v>1</v>
      </c>
      <c r="Q22" s="35" t="s">
        <v>47</v>
      </c>
      <c r="R22" s="36">
        <f t="shared" si="9"/>
        <v>9.9537037037037042E-4</v>
      </c>
      <c r="S22" s="36">
        <f t="shared" si="9"/>
        <v>1.25E-3</v>
      </c>
      <c r="T22" s="1"/>
      <c r="U22" s="40"/>
      <c r="V22" s="1"/>
      <c r="W22" s="1"/>
    </row>
    <row r="23" spans="1:32" ht="13.5" customHeight="1" x14ac:dyDescent="0.3">
      <c r="A23" s="52"/>
      <c r="B23" s="32">
        <f t="shared" ref="B23" si="13">B22+TIME(0,0,(3600*($O23-$O22)/(INDEX($T$5:$AB$6,MATCH(B$15,$S$5:$S$6,0),MATCH(CONCATENATE($P23,$Q23),$T$4:$AB$4,0)))+$T$8))</f>
        <v>0.28189814814814818</v>
      </c>
      <c r="C23" s="32"/>
      <c r="D23" s="32">
        <f t="shared" si="11"/>
        <v>0.64300925925925911</v>
      </c>
      <c r="E23" s="32"/>
      <c r="F23" s="33">
        <v>5.9</v>
      </c>
      <c r="G23" s="33">
        <v>7</v>
      </c>
      <c r="H23" s="38" t="s">
        <v>52</v>
      </c>
      <c r="I23" s="32"/>
      <c r="J23" s="32">
        <f t="shared" si="0"/>
        <v>0.29886574074074079</v>
      </c>
      <c r="K23" s="32"/>
      <c r="L23" s="32">
        <f t="shared" si="0"/>
        <v>0.65997685185185184</v>
      </c>
      <c r="M23" s="53">
        <f t="shared" si="0"/>
        <v>0.74678240740740742</v>
      </c>
      <c r="O23" s="5">
        <f t="shared" si="2"/>
        <v>33.4</v>
      </c>
      <c r="P23" s="8">
        <v>1</v>
      </c>
      <c r="Q23" s="35" t="s">
        <v>47</v>
      </c>
      <c r="R23" s="36">
        <f t="shared" si="9"/>
        <v>4.9074074074074072E-3</v>
      </c>
      <c r="S23" s="36">
        <f t="shared" si="9"/>
        <v>6.145833333333333E-3</v>
      </c>
      <c r="T23" s="1"/>
      <c r="U23" s="40"/>
      <c r="V23" s="1"/>
      <c r="W23" s="1"/>
    </row>
    <row r="24" spans="1:32" ht="13.5" customHeight="1" x14ac:dyDescent="0.3">
      <c r="A24" s="52"/>
      <c r="B24" s="32">
        <f t="shared" ref="B24" si="14">B23+TIME(0,0,(3600*($O24-$O23)/(INDEX($T$5:$AB$6,MATCH(B$15,$S$5:$S$6,0),MATCH(CONCATENATE($P24,$Q24),$T$4:$AB$4,0)))+$T$8))</f>
        <v>0.28456018518518522</v>
      </c>
      <c r="C24" s="32"/>
      <c r="D24" s="32">
        <f t="shared" si="11"/>
        <v>0.64567129629629616</v>
      </c>
      <c r="E24" s="32"/>
      <c r="F24" s="33">
        <v>2</v>
      </c>
      <c r="G24" s="33">
        <v>8</v>
      </c>
      <c r="H24" s="38" t="s">
        <v>53</v>
      </c>
      <c r="I24" s="32"/>
      <c r="J24" s="32">
        <f t="shared" si="0"/>
        <v>0.29620370370370375</v>
      </c>
      <c r="K24" s="32"/>
      <c r="L24" s="32">
        <f t="shared" si="0"/>
        <v>0.6573148148148148</v>
      </c>
      <c r="M24" s="53">
        <f t="shared" si="0"/>
        <v>0.74412037037037038</v>
      </c>
      <c r="O24" s="5">
        <f t="shared" si="2"/>
        <v>35.4</v>
      </c>
      <c r="P24" s="8">
        <v>1</v>
      </c>
      <c r="Q24" s="35" t="s">
        <v>47</v>
      </c>
      <c r="R24" s="36">
        <f t="shared" si="9"/>
        <v>1.6666666666666668E-3</v>
      </c>
      <c r="S24" s="36">
        <f t="shared" si="9"/>
        <v>2.0833333333333333E-3</v>
      </c>
      <c r="T24" s="1"/>
      <c r="U24" s="37"/>
      <c r="V24" s="1"/>
      <c r="X24" s="31"/>
    </row>
    <row r="25" spans="1:32" ht="13.5" customHeight="1" x14ac:dyDescent="0.3">
      <c r="A25" s="52"/>
      <c r="B25" s="32">
        <f t="shared" si="11"/>
        <v>0.28909722222222228</v>
      </c>
      <c r="C25" s="32"/>
      <c r="D25" s="32">
        <f t="shared" si="11"/>
        <v>0.65020833333333317</v>
      </c>
      <c r="E25" s="32"/>
      <c r="F25" s="33">
        <v>3.8</v>
      </c>
      <c r="G25" s="33">
        <v>9</v>
      </c>
      <c r="H25" s="38" t="s">
        <v>54</v>
      </c>
      <c r="I25" s="41"/>
      <c r="J25" s="41">
        <v>0.29166666666666669</v>
      </c>
      <c r="K25" s="41"/>
      <c r="L25" s="41">
        <v>0.65277777777777779</v>
      </c>
      <c r="M25" s="54">
        <v>0.73958333333333337</v>
      </c>
      <c r="O25" s="5">
        <f t="shared" si="2"/>
        <v>39.199999999999996</v>
      </c>
      <c r="P25" s="8">
        <v>1</v>
      </c>
      <c r="Q25" s="35" t="s">
        <v>47</v>
      </c>
      <c r="R25" s="36">
        <f t="shared" si="9"/>
        <v>3.1597222222222222E-3</v>
      </c>
      <c r="S25" s="36">
        <f t="shared" si="9"/>
        <v>3.9583333333333337E-3</v>
      </c>
      <c r="T25" s="1"/>
    </row>
    <row r="26" spans="1:32" ht="13.5" customHeight="1" x14ac:dyDescent="0.3">
      <c r="A26" s="52"/>
      <c r="B26" s="32"/>
      <c r="C26" s="32"/>
      <c r="D26" s="32"/>
      <c r="E26" s="32"/>
      <c r="F26" s="33"/>
      <c r="G26" s="33"/>
      <c r="H26" s="38"/>
      <c r="I26" s="32"/>
      <c r="J26" s="32"/>
      <c r="K26" s="32"/>
      <c r="L26" s="32"/>
      <c r="M26" s="53"/>
      <c r="R26" s="36"/>
      <c r="S26" s="36"/>
      <c r="T26" s="1"/>
      <c r="U26" s="40"/>
      <c r="V26" s="1"/>
      <c r="W26" s="1"/>
    </row>
    <row r="27" spans="1:32" ht="13.5" customHeight="1" thickBot="1" x14ac:dyDescent="0.3">
      <c r="A27" s="55" t="s">
        <v>55</v>
      </c>
      <c r="B27" s="56" t="s">
        <v>56</v>
      </c>
      <c r="C27" s="56" t="s">
        <v>57</v>
      </c>
      <c r="D27" s="56" t="s">
        <v>56</v>
      </c>
      <c r="E27" s="56" t="s">
        <v>57</v>
      </c>
      <c r="F27" s="56"/>
      <c r="G27" s="56"/>
      <c r="H27" s="57"/>
      <c r="I27" s="58" t="s">
        <v>55</v>
      </c>
      <c r="J27" s="58" t="s">
        <v>56</v>
      </c>
      <c r="K27" s="58" t="s">
        <v>57</v>
      </c>
      <c r="L27" s="58" t="s">
        <v>56</v>
      </c>
      <c r="M27" s="59" t="s">
        <v>57</v>
      </c>
    </row>
    <row r="28" spans="1:32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32" ht="13.5" customHeight="1" x14ac:dyDescent="0.3">
      <c r="I29" s="5" t="s">
        <v>58</v>
      </c>
    </row>
    <row r="30" spans="1:32" ht="13.5" customHeight="1" x14ac:dyDescent="0.25"/>
    <row r="31" spans="1:32" ht="13.5" customHeight="1" x14ac:dyDescent="0.25"/>
    <row r="32" spans="1:32" ht="13.5" customHeight="1" x14ac:dyDescent="0.25"/>
    <row r="33" spans="15:32" ht="13.5" customHeight="1" x14ac:dyDescent="0.25"/>
    <row r="34" spans="15:32" ht="13.5" customHeight="1" x14ac:dyDescent="0.25"/>
    <row r="35" spans="15:32" ht="13.5" customHeight="1" x14ac:dyDescent="0.25"/>
    <row r="36" spans="15:32" ht="13.5" customHeight="1" x14ac:dyDescent="0.25"/>
    <row r="37" spans="15:32" ht="13.5" customHeight="1" x14ac:dyDescent="0.25"/>
    <row r="38" spans="15:32" ht="13.5" customHeight="1" x14ac:dyDescent="0.25"/>
    <row r="39" spans="15:32" ht="13.5" customHeight="1" x14ac:dyDescent="0.25"/>
    <row r="40" spans="15:32" ht="13.5" customHeight="1" x14ac:dyDescent="0.25"/>
    <row r="41" spans="15:32" ht="13.5" customHeight="1" x14ac:dyDescent="0.25"/>
    <row r="42" spans="15:32" ht="13.5" customHeight="1" x14ac:dyDescent="0.25"/>
    <row r="43" spans="15:32" ht="13.5" customHeight="1" x14ac:dyDescent="0.25"/>
    <row r="44" spans="15:32" ht="13.5" customHeight="1" x14ac:dyDescent="0.25"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5:32" ht="13.5" customHeight="1" x14ac:dyDescent="0.25"/>
    <row r="46" spans="15:32" ht="13.5" customHeight="1" x14ac:dyDescent="0.25"/>
    <row r="47" spans="15:32" ht="13.5" customHeight="1" x14ac:dyDescent="0.25"/>
    <row r="48" spans="15:32" ht="13.5" customHeight="1" x14ac:dyDescent="0.25"/>
    <row r="49" spans="1:14" ht="13.5" customHeight="1" x14ac:dyDescent="0.25"/>
    <row r="50" spans="1:14" ht="19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5"/>
    <row r="52" spans="1:14" ht="12.75" customHeight="1" x14ac:dyDescent="0.25"/>
    <row r="53" spans="1:14" ht="12.75" customHeight="1" x14ac:dyDescent="0.25"/>
    <row r="54" spans="1:14" ht="12.75" customHeight="1" x14ac:dyDescent="0.3">
      <c r="A54" s="42"/>
      <c r="B54" s="42"/>
      <c r="C54" s="42"/>
      <c r="D54" s="42"/>
      <c r="E54" s="42"/>
      <c r="F54" s="42"/>
      <c r="G54" s="42"/>
      <c r="H54" s="42"/>
    </row>
    <row r="55" spans="1:14" ht="12.75" customHeight="1" x14ac:dyDescent="0.25">
      <c r="B55" s="43"/>
      <c r="C55" s="43"/>
      <c r="D55" s="43"/>
      <c r="E55" s="43"/>
      <c r="F55" s="43"/>
      <c r="G55" s="43"/>
    </row>
    <row r="56" spans="1:14" ht="12.75" customHeight="1" x14ac:dyDescent="0.25">
      <c r="B56" s="43"/>
      <c r="C56" s="43"/>
      <c r="D56" s="43"/>
      <c r="E56" s="43"/>
      <c r="F56" s="43"/>
      <c r="G56" s="43"/>
    </row>
    <row r="57" spans="1:14" ht="12.75" customHeight="1" x14ac:dyDescent="0.25">
      <c r="B57" s="43"/>
      <c r="C57" s="43"/>
      <c r="D57" s="43"/>
      <c r="E57" s="43"/>
      <c r="F57" s="43"/>
    </row>
    <row r="58" spans="1:14" ht="12.75" customHeight="1" x14ac:dyDescent="0.25">
      <c r="B58" s="43"/>
    </row>
    <row r="59" spans="1:14" ht="12.75" customHeight="1" x14ac:dyDescent="0.25">
      <c r="B59" s="43"/>
    </row>
    <row r="60" spans="1:14" ht="12.75" customHeight="1" x14ac:dyDescent="0.25">
      <c r="B60" s="43"/>
    </row>
    <row r="61" spans="1:14" ht="12.75" customHeight="1" x14ac:dyDescent="0.25">
      <c r="B61" s="43"/>
    </row>
    <row r="62" spans="1:14" ht="12.75" customHeight="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</row>
    <row r="63" spans="1:14" ht="12.75" customHeight="1" x14ac:dyDescent="0.3">
      <c r="A63" s="42"/>
    </row>
    <row r="64" spans="1:1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Modif 12.04.2023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2023-05-19T11:55:15Z</dcterms:modified>
</cp:coreProperties>
</file>